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65521" windowWidth="7065" windowHeight="7935" activeTab="0"/>
  </bookViews>
  <sheets>
    <sheet name="Rate ratio (draft)" sheetId="1" r:id="rId1"/>
  </sheets>
  <definedNames>
    <definedName name="_xlnm.Print_Area" localSheetId="0">'Rate ratio (draft)'!$A$1:$V$21</definedName>
  </definedNames>
  <calcPr fullCalcOnLoad="1"/>
</workbook>
</file>

<file path=xl/sharedStrings.xml><?xml version="1.0" encoding="utf-8"?>
<sst xmlns="http://schemas.openxmlformats.org/spreadsheetml/2006/main" count="12" uniqueCount="11">
  <si>
    <t>Confidence
Level</t>
  </si>
  <si>
    <t>Standard
Error</t>
  </si>
  <si>
    <t>Normal
Percentile</t>
  </si>
  <si>
    <t>Confidence
Interval</t>
  </si>
  <si>
    <t>Second Group
Events</t>
  </si>
  <si>
    <t>First Group
Events</t>
  </si>
  <si>
    <t>Time at
Risk</t>
  </si>
  <si>
    <t>Rate
Ratio</t>
  </si>
  <si>
    <t>First
Rate</t>
  </si>
  <si>
    <t>Second
Rate</t>
  </si>
  <si>
    <t>Two tailed
p value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</si>
</sst>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000000"/>
    <numFmt numFmtId="171" formatCode="0.0000000000000"/>
    <numFmt numFmtId="172" formatCode="0.000000000000"/>
    <numFmt numFmtId="173" formatCode="0.00000000000"/>
    <numFmt numFmtId="174" formatCode="0.0000000000"/>
    <numFmt numFmtId="175" formatCode="0.000000000"/>
    <numFmt numFmtId="176" formatCode="0.00000000"/>
  </numFmts>
  <fonts count="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hair">
        <color indexed="60"/>
      </left>
      <right>
        <color indexed="63"/>
      </right>
      <top style="hair">
        <color indexed="60"/>
      </top>
      <bottom>
        <color indexed="63"/>
      </bottom>
    </border>
    <border>
      <left>
        <color indexed="63"/>
      </left>
      <right>
        <color indexed="63"/>
      </right>
      <top style="hair">
        <color indexed="60"/>
      </top>
      <bottom>
        <color indexed="63"/>
      </bottom>
    </border>
    <border>
      <left style="hair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hair">
        <color indexed="60"/>
      </left>
      <right>
        <color indexed="63"/>
      </right>
      <top>
        <color indexed="63"/>
      </top>
      <bottom style="hair">
        <color indexed="60"/>
      </bottom>
    </border>
    <border>
      <left>
        <color indexed="63"/>
      </left>
      <right>
        <color indexed="63"/>
      </right>
      <top>
        <color indexed="63"/>
      </top>
      <bottom style="hair">
        <color indexed="60"/>
      </bottom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</border>
    <border>
      <left>
        <color indexed="63"/>
      </left>
      <right style="hair">
        <color indexed="60"/>
      </right>
      <top style="hair">
        <color indexed="60"/>
      </top>
      <bottom>
        <color indexed="63"/>
      </bottom>
    </border>
    <border>
      <left>
        <color indexed="63"/>
      </left>
      <right style="hair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60"/>
      </right>
      <top>
        <color indexed="63"/>
      </top>
      <bottom style="hair">
        <color indexed="60"/>
      </bottom>
    </border>
    <border>
      <left style="hair">
        <color indexed="60"/>
      </left>
      <right style="double">
        <color indexed="60"/>
      </right>
      <top>
        <color indexed="63"/>
      </top>
      <bottom>
        <color indexed="63"/>
      </bottom>
    </border>
    <border>
      <left style="hair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hair">
        <color indexed="60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>
        <color indexed="60"/>
      </right>
      <top style="double">
        <color indexed="60"/>
      </top>
      <bottom style="double">
        <color indexed="60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>
        <color indexed="60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168" fontId="1" fillId="3" borderId="7" xfId="0" applyNumberFormat="1" applyFont="1" applyFill="1" applyBorder="1" applyAlignment="1">
      <alignment horizontal="center"/>
    </xf>
    <xf numFmtId="168" fontId="1" fillId="2" borderId="0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168" fontId="1" fillId="2" borderId="6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8" fontId="1" fillId="2" borderId="3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68" fontId="1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169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2" fontId="1" fillId="3" borderId="14" xfId="0" applyNumberFormat="1" applyFont="1" applyFill="1" applyBorder="1" applyAlignment="1">
      <alignment horizontal="center"/>
    </xf>
    <xf numFmtId="168" fontId="2" fillId="3" borderId="15" xfId="0" applyNumberFormat="1" applyFont="1" applyFill="1" applyBorder="1" applyAlignment="1">
      <alignment horizontal="center"/>
    </xf>
    <xf numFmtId="168" fontId="1" fillId="3" borderId="16" xfId="0" applyNumberFormat="1" applyFont="1" applyFill="1" applyBorder="1" applyAlignment="1">
      <alignment horizontal="center"/>
    </xf>
    <xf numFmtId="168" fontId="1" fillId="2" borderId="17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10</xdr:col>
      <xdr:colOff>0</xdr:colOff>
      <xdr:row>18</xdr:row>
      <xdr:rowOff>133350</xdr:rowOff>
    </xdr:to>
    <xdr:sp>
      <xdr:nvSpPr>
        <xdr:cNvPr id="1" name="Rectangle 2"/>
        <xdr:cNvSpPr>
          <a:spLocks/>
        </xdr:cNvSpPr>
      </xdr:nvSpPr>
      <xdr:spPr>
        <a:xfrm>
          <a:off x="323850" y="114300"/>
          <a:ext cx="5419725" cy="441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Medical applications of confidence intervals, Steve Simon
Rate ratio (1) (draft)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This spreadsheet computes the confidence interval for the estimate of the odds ratio.
You are encouraged to try various "what-if" scenarios to examine how the location and width of this confidence interval changes when you vary the size of the two proportions, the two sample sizes, and/or the confidence level.
The formula used in this spreadsheet can be found on page 169 of Gerstman, B.B.  (1998)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Epidemilogoy Kept Simple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. New York NY: John Wiley and Sons, Inc.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Please consult with a professional statistician before using the output from this spreadsheet in a protocol or publication.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29"/>
  <sheetViews>
    <sheetView tabSelected="1" zoomScale="75" zoomScaleNormal="75" workbookViewId="0" topLeftCell="M1">
      <selection activeCell="Q22" sqref="Q22"/>
    </sheetView>
  </sheetViews>
  <sheetFormatPr defaultColWidth="9.140625" defaultRowHeight="12.75"/>
  <cols>
    <col min="1" max="2" width="4.7109375" style="1" customWidth="1"/>
    <col min="3" max="3" width="17.7109375" style="1" customWidth="1"/>
    <col min="4" max="5" width="4.7109375" style="1" customWidth="1"/>
    <col min="6" max="6" width="17.7109375" style="1" customWidth="1"/>
    <col min="7" max="8" width="4.7109375" style="1" customWidth="1"/>
    <col min="9" max="9" width="17.7109375" style="1" customWidth="1"/>
    <col min="10" max="13" width="4.7109375" style="1" customWidth="1"/>
    <col min="14" max="14" width="17.7109375" style="1" customWidth="1"/>
    <col min="15" max="16" width="4.7109375" style="1" customWidth="1"/>
    <col min="17" max="17" width="17.7109375" style="1" customWidth="1"/>
    <col min="18" max="19" width="4.7109375" style="1" customWidth="1"/>
    <col min="20" max="20" width="17.7109375" style="1" customWidth="1"/>
    <col min="21" max="22" width="4.7109375" style="1" customWidth="1"/>
    <col min="23" max="16384" width="11.421875" style="1" customWidth="1"/>
  </cols>
  <sheetData>
    <row r="2" spans="13:21" ht="15">
      <c r="M2" s="3"/>
      <c r="N2" s="4"/>
      <c r="O2" s="16"/>
      <c r="P2" s="3"/>
      <c r="Q2" s="4"/>
      <c r="R2" s="16"/>
      <c r="S2" s="3"/>
      <c r="T2" s="4"/>
      <c r="U2" s="16"/>
    </row>
    <row r="3" spans="13:21" ht="30">
      <c r="M3" s="5"/>
      <c r="N3" s="28" t="s">
        <v>5</v>
      </c>
      <c r="O3" s="17"/>
      <c r="P3" s="8"/>
      <c r="Q3" s="28" t="s">
        <v>4</v>
      </c>
      <c r="R3" s="17"/>
      <c r="S3" s="8"/>
      <c r="T3" s="7" t="s">
        <v>0</v>
      </c>
      <c r="U3" s="18"/>
    </row>
    <row r="4" spans="13:21" ht="15">
      <c r="M4" s="23"/>
      <c r="N4" s="10">
        <v>697</v>
      </c>
      <c r="O4" s="24"/>
      <c r="P4" s="23"/>
      <c r="Q4" s="10">
        <v>690</v>
      </c>
      <c r="R4" s="24"/>
      <c r="S4" s="5"/>
      <c r="T4" s="10">
        <v>0.95</v>
      </c>
      <c r="U4" s="18"/>
    </row>
    <row r="5" spans="13:21" ht="15">
      <c r="M5" s="5"/>
      <c r="N5" s="6"/>
      <c r="O5" s="18"/>
      <c r="P5" s="5"/>
      <c r="Q5" s="6"/>
      <c r="R5" s="18"/>
      <c r="S5" s="5"/>
      <c r="U5" s="18"/>
    </row>
    <row r="6" spans="13:21" ht="32.25" thickBot="1">
      <c r="M6" s="5"/>
      <c r="N6" s="7" t="s">
        <v>6</v>
      </c>
      <c r="O6" s="18"/>
      <c r="P6" s="5"/>
      <c r="Q6" s="7" t="s">
        <v>6</v>
      </c>
      <c r="R6" s="18"/>
      <c r="S6" s="8"/>
      <c r="T6" s="9" t="s">
        <v>3</v>
      </c>
      <c r="U6" s="18"/>
    </row>
    <row r="7" spans="13:21" ht="17.25" thickBot="1" thickTop="1">
      <c r="M7" s="5"/>
      <c r="N7" s="10">
        <v>10.954</v>
      </c>
      <c r="O7" s="18"/>
      <c r="P7" s="5"/>
      <c r="Q7" s="10">
        <v>9.999</v>
      </c>
      <c r="R7" s="18"/>
      <c r="S7" s="21"/>
      <c r="T7" s="30">
        <f>EXP(LN(Q15)-N15*T15)</f>
        <v>0.8299570192750949</v>
      </c>
      <c r="U7" s="18"/>
    </row>
    <row r="8" spans="13:21" ht="17.25" thickBot="1" thickTop="1">
      <c r="M8" s="11"/>
      <c r="N8" s="12"/>
      <c r="O8" s="20"/>
      <c r="P8" s="11"/>
      <c r="Q8" s="12"/>
      <c r="R8" s="20"/>
      <c r="S8" s="21"/>
      <c r="T8" s="30">
        <f>EXP(LN(Q15)+N15*T15)</f>
        <v>1.0244232723764253</v>
      </c>
      <c r="U8" s="18"/>
    </row>
    <row r="9" spans="13:21" ht="15.75" thickTop="1">
      <c r="M9" s="3"/>
      <c r="N9" s="4"/>
      <c r="O9" s="4"/>
      <c r="P9" s="4"/>
      <c r="Q9" s="4"/>
      <c r="R9" s="4"/>
      <c r="S9" s="5"/>
      <c r="T9" s="6"/>
      <c r="U9" s="18"/>
    </row>
    <row r="10" spans="13:21" ht="32.25" thickBot="1">
      <c r="M10" s="8"/>
      <c r="N10" s="7" t="s">
        <v>8</v>
      </c>
      <c r="O10" s="6"/>
      <c r="P10" s="6"/>
      <c r="Q10" s="7" t="s">
        <v>9</v>
      </c>
      <c r="R10" s="7"/>
      <c r="S10" s="5"/>
      <c r="T10" s="2" t="s">
        <v>10</v>
      </c>
      <c r="U10" s="18"/>
    </row>
    <row r="11" spans="13:21" ht="17.25" thickBot="1" thickTop="1">
      <c r="M11" s="22"/>
      <c r="N11" s="29">
        <f>N4/N7</f>
        <v>63.629724301624975</v>
      </c>
      <c r="O11" s="6"/>
      <c r="P11" s="33"/>
      <c r="Q11" s="34">
        <f>Q4/Q7</f>
        <v>69.006900690069</v>
      </c>
      <c r="R11" s="15"/>
      <c r="S11" s="21"/>
      <c r="T11" s="30">
        <f>2*(1-NORMSDIST(ABS(LN(Q15)/T15)))</f>
        <v>0.1308796810283801</v>
      </c>
      <c r="U11" s="18"/>
    </row>
    <row r="12" spans="13:21" ht="15.75" thickTop="1">
      <c r="M12" s="25"/>
      <c r="N12" s="12"/>
      <c r="O12" s="19"/>
      <c r="P12" s="19"/>
      <c r="Q12" s="19"/>
      <c r="R12" s="19"/>
      <c r="S12" s="11"/>
      <c r="T12" s="12"/>
      <c r="U12" s="20"/>
    </row>
    <row r="13" spans="13:21" ht="15">
      <c r="M13" s="3"/>
      <c r="N13" s="4"/>
      <c r="O13" s="4"/>
      <c r="P13" s="4"/>
      <c r="Q13" s="4"/>
      <c r="R13" s="4"/>
      <c r="S13" s="7"/>
      <c r="T13" s="6"/>
      <c r="U13" s="18"/>
    </row>
    <row r="14" spans="13:23" ht="30.75" thickBot="1">
      <c r="M14" s="8"/>
      <c r="N14" s="7" t="s">
        <v>2</v>
      </c>
      <c r="O14" s="6"/>
      <c r="P14" s="6"/>
      <c r="Q14" s="7" t="s">
        <v>7</v>
      </c>
      <c r="R14" s="6"/>
      <c r="S14" s="15"/>
      <c r="T14" s="7" t="s">
        <v>1</v>
      </c>
      <c r="U14" s="18"/>
      <c r="W14" s="13"/>
    </row>
    <row r="15" spans="13:21" ht="16.5" thickBot="1" thickTop="1">
      <c r="M15" s="22"/>
      <c r="N15" s="14">
        <f>NORMSINV(1-(1-T4)/2)</f>
        <v>1.9599627874084047</v>
      </c>
      <c r="O15" s="6"/>
      <c r="P15" s="33"/>
      <c r="Q15" s="34">
        <f>N11/Q11</f>
        <v>0.9220777004231133</v>
      </c>
      <c r="R15" s="15"/>
      <c r="S15" s="32"/>
      <c r="T15" s="31">
        <f>SQRT(1/N4+1/Q4)</f>
        <v>0.05370284528657748</v>
      </c>
      <c r="U15" s="18"/>
    </row>
    <row r="16" spans="13:21" ht="15.75" thickTop="1">
      <c r="M16" s="5"/>
      <c r="N16" s="6"/>
      <c r="O16" s="6"/>
      <c r="P16" s="6"/>
      <c r="Q16" s="6"/>
      <c r="R16" s="6"/>
      <c r="S16" s="6"/>
      <c r="T16" s="6"/>
      <c r="U16" s="18"/>
    </row>
    <row r="17" spans="13:21" ht="15">
      <c r="M17" s="5"/>
      <c r="N17" s="6"/>
      <c r="O17" s="6"/>
      <c r="P17" s="6"/>
      <c r="Q17" s="6"/>
      <c r="R17" s="6"/>
      <c r="S17" s="6"/>
      <c r="U17" s="18"/>
    </row>
    <row r="18" spans="13:21" ht="15">
      <c r="M18" s="5"/>
      <c r="N18" s="6"/>
      <c r="O18" s="6"/>
      <c r="P18" s="6"/>
      <c r="Q18" s="6"/>
      <c r="R18" s="6"/>
      <c r="S18" s="15"/>
      <c r="U18" s="18"/>
    </row>
    <row r="19" spans="13:21" ht="15">
      <c r="M19" s="5"/>
      <c r="N19" s="6"/>
      <c r="O19" s="6"/>
      <c r="P19" s="6"/>
      <c r="Q19" s="6"/>
      <c r="R19" s="6"/>
      <c r="S19" s="6"/>
      <c r="T19" s="6"/>
      <c r="U19" s="18"/>
    </row>
    <row r="20" spans="13:21" ht="15">
      <c r="M20" s="11"/>
      <c r="N20" s="26"/>
      <c r="O20" s="12"/>
      <c r="P20" s="12"/>
      <c r="Q20" s="12"/>
      <c r="R20" s="12"/>
      <c r="S20" s="12"/>
      <c r="T20" s="12"/>
      <c r="U20" s="20"/>
    </row>
    <row r="21" spans="13:21" ht="15">
      <c r="M21" s="4"/>
      <c r="N21" s="27"/>
      <c r="O21" s="4"/>
      <c r="P21" s="4"/>
      <c r="Q21" s="4"/>
      <c r="R21" s="4"/>
      <c r="S21" s="4"/>
      <c r="T21" s="4"/>
      <c r="U21" s="4"/>
    </row>
    <row r="23" spans="2:10" ht="15">
      <c r="B23" s="6"/>
      <c r="C23" s="6"/>
      <c r="D23" s="6"/>
      <c r="E23" s="6"/>
      <c r="F23" s="6"/>
      <c r="G23" s="6"/>
      <c r="H23" s="6"/>
      <c r="I23" s="6"/>
      <c r="J23" s="6"/>
    </row>
    <row r="24" spans="2:10" ht="15">
      <c r="B24" s="6"/>
      <c r="C24" s="6"/>
      <c r="D24" s="6"/>
      <c r="E24" s="6"/>
      <c r="F24" s="6"/>
      <c r="G24" s="6"/>
      <c r="H24" s="6"/>
      <c r="I24" s="6"/>
      <c r="J24" s="6"/>
    </row>
    <row r="25" spans="2:10" ht="15">
      <c r="B25" s="6"/>
      <c r="C25" s="6"/>
      <c r="D25" s="6"/>
      <c r="E25" s="6"/>
      <c r="F25" s="6"/>
      <c r="G25" s="6"/>
      <c r="H25" s="6"/>
      <c r="I25" s="6"/>
      <c r="J25" s="6"/>
    </row>
    <row r="26" spans="2:10" ht="15">
      <c r="B26" s="6"/>
      <c r="C26" s="6"/>
      <c r="D26" s="6"/>
      <c r="E26" s="6"/>
      <c r="F26" s="6"/>
      <c r="G26" s="6"/>
      <c r="H26" s="6"/>
      <c r="I26" s="6"/>
      <c r="J26" s="6"/>
    </row>
    <row r="27" spans="2:10" ht="15">
      <c r="B27" s="6"/>
      <c r="C27" s="6"/>
      <c r="D27" s="6"/>
      <c r="E27" s="6"/>
      <c r="F27" s="6"/>
      <c r="G27" s="6"/>
      <c r="H27" s="6"/>
      <c r="I27" s="6"/>
      <c r="J27" s="6"/>
    </row>
    <row r="28" spans="2:10" ht="15">
      <c r="B28" s="6"/>
      <c r="C28" s="6"/>
      <c r="D28" s="6"/>
      <c r="E28" s="6"/>
      <c r="F28" s="6"/>
      <c r="G28" s="6"/>
      <c r="H28" s="6"/>
      <c r="I28" s="6"/>
      <c r="J28" s="6"/>
    </row>
    <row r="29" spans="2:10" ht="15">
      <c r="B29" s="6"/>
      <c r="C29" s="6"/>
      <c r="D29" s="6"/>
      <c r="E29" s="6"/>
      <c r="F29" s="6"/>
      <c r="G29" s="6"/>
      <c r="H29" s="6"/>
      <c r="I29" s="6"/>
      <c r="J29" s="6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Newton Cat Lover's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Simon</dc:creator>
  <cp:keywords/>
  <dc:description/>
  <cp:lastModifiedBy>ssimon</cp:lastModifiedBy>
  <cp:lastPrinted>2002-09-17T19:14:39Z</cp:lastPrinted>
  <dcterms:created xsi:type="dcterms:W3CDTF">1999-02-17T20:55:57Z</dcterms:created>
  <dcterms:modified xsi:type="dcterms:W3CDTF">2002-12-19T19:02:52Z</dcterms:modified>
  <cp:category/>
  <cp:version/>
  <cp:contentType/>
  <cp:contentStatus/>
</cp:coreProperties>
</file>